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Аркуш1" sheetId="1" r:id="rId1"/>
    <sheet name="Аркуш2" sheetId="2" r:id="rId2"/>
    <sheet name="Аркуш3" sheetId="3" r:id="rId3"/>
  </sheets>
  <calcPr calcId="144525"/>
</workbook>
</file>

<file path=xl/calcChain.xml><?xml version="1.0" encoding="utf-8"?>
<calcChain xmlns="http://schemas.openxmlformats.org/spreadsheetml/2006/main">
  <c r="E47" i="1" l="1"/>
  <c r="D46" i="1"/>
  <c r="D42" i="1"/>
  <c r="D29" i="1" l="1"/>
  <c r="D23" i="1"/>
  <c r="D22" i="1"/>
  <c r="D15" i="1"/>
  <c r="D12" i="1"/>
  <c r="D11" i="1"/>
  <c r="F26" i="1"/>
  <c r="F39" i="1"/>
  <c r="F38" i="1"/>
  <c r="F37" i="1"/>
  <c r="F36" i="1"/>
  <c r="F35" i="1"/>
  <c r="F34" i="1"/>
  <c r="F32" i="1"/>
  <c r="F31" i="1"/>
  <c r="F30" i="1"/>
  <c r="F29" i="1"/>
  <c r="F28" i="1"/>
  <c r="F25" i="1"/>
  <c r="F24" i="1"/>
  <c r="F23" i="1"/>
  <c r="F22" i="1"/>
  <c r="F20" i="1"/>
  <c r="F19" i="1"/>
  <c r="F18" i="1"/>
  <c r="F17" i="1"/>
  <c r="F15" i="1"/>
  <c r="F14" i="1"/>
  <c r="F13" i="1"/>
  <c r="F12" i="1"/>
  <c r="F11" i="1"/>
  <c r="D39" i="1"/>
  <c r="D38" i="1"/>
  <c r="D37" i="1"/>
  <c r="D36" i="1"/>
  <c r="D35" i="1"/>
  <c r="D34" i="1"/>
  <c r="D32" i="1"/>
  <c r="D31" i="1"/>
  <c r="D30" i="1"/>
  <c r="D28" i="1"/>
  <c r="D26" i="1"/>
  <c r="D25" i="1"/>
  <c r="D24" i="1"/>
  <c r="D20" i="1"/>
  <c r="D19" i="1"/>
  <c r="D18" i="1"/>
  <c r="D17" i="1"/>
  <c r="D14" i="1"/>
  <c r="D13" i="1"/>
  <c r="F41" i="1"/>
  <c r="D41" i="1"/>
  <c r="E33" i="1"/>
  <c r="E27" i="1"/>
  <c r="E21" i="1"/>
  <c r="C41" i="1"/>
  <c r="C47" i="1" s="1"/>
  <c r="C33" i="1"/>
  <c r="C27" i="1"/>
  <c r="C21" i="1" l="1"/>
  <c r="F33" i="1"/>
  <c r="F10" i="1"/>
  <c r="F27" i="1"/>
  <c r="F21" i="1"/>
  <c r="F16" i="1"/>
  <c r="E48" i="1"/>
  <c r="D33" i="1"/>
  <c r="D27" i="1"/>
  <c r="D21" i="1"/>
  <c r="D16" i="1"/>
  <c r="D10" i="1"/>
  <c r="D9" i="1" l="1"/>
  <c r="D40" i="1" s="1"/>
  <c r="F9" i="1"/>
  <c r="F40" i="1" s="1"/>
  <c r="C48" i="1" l="1"/>
</calcChain>
</file>

<file path=xl/sharedStrings.xml><?xml version="1.0" encoding="utf-8"?>
<sst xmlns="http://schemas.openxmlformats.org/spreadsheetml/2006/main" count="98" uniqueCount="85">
  <si>
    <t>№ з/п</t>
  </si>
  <si>
    <t>Найменування показників</t>
  </si>
  <si>
    <t>Централізоване водопостачання</t>
  </si>
  <si>
    <t>Централізоване водовідведення</t>
  </si>
  <si>
    <t>тис.грн. на рік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</si>
  <si>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</si>
  <si>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</si>
  <si>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</si>
  <si>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</si>
  <si>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1.1.2</t>
  </si>
  <si>
    <t>1.1.3</t>
  </si>
  <si>
    <t>1.1.4</t>
  </si>
  <si>
    <t>1.3</t>
  </si>
  <si>
    <t>1.2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</si>
  <si>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</si>
  <si>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</si>
  <si>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</si>
  <si>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</si>
  <si>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</si>
  <si>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</si>
  <si>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</si>
  <si>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</si>
  <si>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1.4.4</t>
  </si>
  <si>
    <t>1.4.5</t>
  </si>
  <si>
    <t>електроенергія</t>
  </si>
  <si>
    <t>витрати на придбання води в інших субєктів господарювання/очищення власних стічних вод іншими субєктами господарювання</t>
  </si>
  <si>
    <t>витрати на реагенти</t>
  </si>
  <si>
    <t>матеріали, запасні частини та інші матеріальні ресурси(ремонти)</t>
  </si>
  <si>
    <t>прямі витрати на оплату праці</t>
  </si>
  <si>
    <t>інші прямі витрати, у тому числі:</t>
  </si>
  <si>
    <t>відрахування на соціальні заходи</t>
  </si>
  <si>
    <t>амортизаційні відрахування</t>
  </si>
  <si>
    <t>підкачка води сторонніми організаціями</t>
  </si>
  <si>
    <t>інші прямі витрати</t>
  </si>
  <si>
    <t>загальновиробничі витрати, у тому числі:</t>
  </si>
  <si>
    <t>витрати на оплату праці</t>
  </si>
  <si>
    <t>витрати, повязані зі сплатою податків, зборів та інших передбачених законодавством обовязкових платежів</t>
  </si>
  <si>
    <t>інші витрати</t>
  </si>
  <si>
    <t>2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</si>
  <si>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</si>
  <si>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</si>
  <si>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</si>
  <si>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</si>
  <si>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</si>
  <si>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</si>
  <si>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</si>
  <si>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</si>
  <si>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</si>
  <si>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</si>
  <si>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</si>
  <si>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5</t>
  </si>
  <si>
    <t>6</t>
  </si>
  <si>
    <t>7</t>
  </si>
  <si>
    <t>7.1</t>
  </si>
  <si>
    <t>7.2</t>
  </si>
  <si>
    <t>7.3</t>
  </si>
  <si>
    <t>7.4</t>
  </si>
  <si>
    <t>7.5</t>
  </si>
  <si>
    <t>9</t>
  </si>
  <si>
    <t>10</t>
  </si>
  <si>
    <t>11</t>
  </si>
  <si>
    <t>Адміністративні витрати, у тому числі:</t>
  </si>
  <si>
    <t>Витрати на збут, у тому числі:</t>
  </si>
  <si>
    <t>Інші операційні витрати</t>
  </si>
  <si>
    <t>Фінансові витрати</t>
  </si>
  <si>
    <t>Повна собівартість</t>
  </si>
  <si>
    <t>Розрахунковий прибуток, у тому числі:</t>
  </si>
  <si>
    <t>податок на прибуток</t>
  </si>
  <si>
    <t>дивіденди</t>
  </si>
  <si>
    <t>резервний фонд (капітал)</t>
  </si>
  <si>
    <t>на розвиток виробництва (виробничі інвестиції)</t>
  </si>
  <si>
    <t>інше використання прибутку</t>
  </si>
  <si>
    <t>Вартість централізованого водопостачання/водовідведення, тис.грн</t>
  </si>
  <si>
    <t>грн/м³</t>
  </si>
  <si>
    <t>Тариф на централізоване водопостачання/водовідведення, грн/м³</t>
  </si>
  <si>
    <t>Обсяг реалізації, тис.м³</t>
  </si>
  <si>
    <t>Без ПДВ</t>
  </si>
  <si>
    <t>Структура  тарифів на централізоване водопостачання та водовідведення комунального підприємства "Городоцьке водопровідно-каналізаційне господарство"</t>
  </si>
  <si>
    <t>(ініціали, прізвище)</t>
  </si>
  <si>
    <t>_____________________</t>
  </si>
  <si>
    <t>(підпис)</t>
  </si>
  <si>
    <t>__________</t>
  </si>
  <si>
    <t>(посада)</t>
  </si>
  <si>
    <t>___________________</t>
  </si>
  <si>
    <t>Додаток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</si>
</sst>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0" fontId="1" fillId="0" borderId="0" xfId="0" applyNumberFormat="1" applyFont="1"/>
    <xf numFmtId="10" fontId="0" fillId="0" borderId="0" xfId="0" applyNumberFormat="1"/>
    <xf numFmtId="164" fontId="0" fillId="0" borderId="0" xfId="0" applyNumberFormat="1"/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B31" zoomScaleSheetLayoutView="100" workbookViewId="0">
      <selection activeCell="D55" sqref="D55"/>
    </sheetView>
  </sheetViews>
  <sheetFormatPr defaultRowHeight="15" x14ac:dyDescent="0.25"/>
  <cols>
    <col min="1" max="1" width="4" style="5" customWidth="1"/>
    <col min="2" max="2" width="46" style="2" customWidth="1"/>
    <col min="3" max="3" width="14.140625" style="3" customWidth="1"/>
    <col min="4" max="4" width="11.28515625" style="3" customWidth="1"/>
    <col min="5" max="5" width="13.85546875" style="3" customWidth="1"/>
    <col min="6" max="6" width="11.28515625" style="3" customWidth="1"/>
  </cols>
  <sheetData>
    <row r="1" spans="1:9" x14ac:dyDescent="0.25">
      <c r="E1" s="33" t="s">
        <v>84</v>
      </c>
      <c r="F1" s="33"/>
    </row>
    <row r="2" spans="1:9" ht="6" customHeight="1" x14ac:dyDescent="0.25"/>
    <row r="3" spans="1:9" x14ac:dyDescent="0.25">
      <c r="A3" s="36" t="s">
        <v>77</v>
      </c>
      <c r="B3" s="36"/>
      <c r="C3" s="36"/>
      <c r="D3" s="36"/>
      <c r="E3" s="36"/>
      <c r="F3" s="36"/>
    </row>
    <row r="4" spans="1:9" ht="12.75" customHeight="1" x14ac:dyDescent="0.25">
      <c r="A4" s="36"/>
      <c r="B4" s="36"/>
      <c r="C4" s="36"/>
      <c r="D4" s="36"/>
      <c r="E4" s="36"/>
      <c r="F4" s="36"/>
    </row>
    <row r="5" spans="1:9" ht="12.75" customHeight="1" x14ac:dyDescent="0.25">
      <c r="A5" s="18"/>
      <c r="B5" s="4"/>
      <c r="C5" s="4"/>
      <c r="D5" s="4"/>
      <c r="E5" s="4"/>
      <c r="F5" s="8" t="s">
        <v>76</v>
      </c>
    </row>
    <row r="6" spans="1:9" ht="30" customHeight="1" x14ac:dyDescent="0.25">
      <c r="A6" s="38" t="s">
        <v>0</v>
      </c>
      <c r="B6" s="37" t="s">
        <v>1</v>
      </c>
      <c r="C6" s="37" t="s">
        <v>2</v>
      </c>
      <c r="D6" s="37"/>
      <c r="E6" s="37" t="s">
        <v>3</v>
      </c>
      <c r="F6" s="37"/>
    </row>
    <row r="7" spans="1:9" x14ac:dyDescent="0.25">
      <c r="A7" s="38"/>
      <c r="B7" s="37"/>
      <c r="C7" s="7" t="s">
        <v>4</v>
      </c>
      <c r="D7" s="7" t="s">
        <v>73</v>
      </c>
      <c r="E7" s="7" t="s">
        <v>4</v>
      </c>
      <c r="F7" s="7" t="s">
        <v>73</v>
      </c>
      <c r="H7" s="29"/>
      <c r="I7" s="30"/>
    </row>
    <row r="8" spans="1:9" s="11" customFormat="1" ht="12" customHeight="1" x14ac:dyDescent="0.2">
      <c r="A8" s="19">
        <v>1</v>
      </c>
      <c r="B8" s="9">
        <v>2</v>
      </c>
      <c r="C8" s="10">
        <v>3</v>
      </c>
      <c r="D8" s="10">
        <v>4</v>
      </c>
      <c r="E8" s="10">
        <v>5</v>
      </c>
      <c r="F8" s="10">
        <v>6</v>
      </c>
    </row>
    <row r="9" spans="1:9" s="1" customFormat="1" ht="13.5" customHeight="1" x14ac:dyDescent="0.25">
      <c r="A9" s="20">
        <v>1</v>
      </c>
      <c r="B9" s="16" t="s">
        <v>5</v>
      </c>
      <c r="C9" s="25">
        <v>7740.49</v>
      </c>
      <c r="D9" s="25">
        <f>D10+D15+D16+D21</f>
        <v>13.738871139510119</v>
      </c>
      <c r="E9" s="25">
        <v>4164.28</v>
      </c>
      <c r="F9" s="25">
        <f t="shared" ref="F9" si="0">F10+F15+F16+F21</f>
        <v>14.484434782608696</v>
      </c>
      <c r="H9" s="21"/>
      <c r="I9" s="22"/>
    </row>
    <row r="10" spans="1:9" s="1" customFormat="1" ht="13.5" customHeight="1" x14ac:dyDescent="0.25">
      <c r="A10" s="20" t="s">
        <v>6</v>
      </c>
      <c r="B10" s="16" t="s">
        <v>7</v>
      </c>
      <c r="C10" s="25">
        <v>5156.58</v>
      </c>
      <c r="D10" s="25">
        <f t="shared" ref="D10:F10" si="1">SUM(D11:D14)</f>
        <v>9.1526091586794482</v>
      </c>
      <c r="E10" s="25">
        <v>833.89</v>
      </c>
      <c r="F10" s="25">
        <f t="shared" si="1"/>
        <v>2.900486956521739</v>
      </c>
      <c r="H10" s="21"/>
      <c r="I10" s="22"/>
    </row>
    <row r="11" spans="1:9" ht="12.75" customHeight="1" x14ac:dyDescent="0.25">
      <c r="A11" s="19" t="s">
        <v>8</v>
      </c>
      <c r="B11" s="17" t="s">
        <v>24</v>
      </c>
      <c r="C11" s="26">
        <v>177.81</v>
      </c>
      <c r="D11" s="27">
        <f>C11/C49</f>
        <v>0.31560170394036208</v>
      </c>
      <c r="E11" s="28">
        <v>739.2</v>
      </c>
      <c r="F11" s="27">
        <f>E11/E49</f>
        <v>2.5711304347826087</v>
      </c>
      <c r="H11" s="24"/>
      <c r="I11" s="23"/>
    </row>
    <row r="12" spans="1:9" ht="35.25" customHeight="1" x14ac:dyDescent="0.25">
      <c r="A12" s="19" t="s">
        <v>9</v>
      </c>
      <c r="B12" s="17" t="s">
        <v>25</v>
      </c>
      <c r="C12" s="26">
        <v>4913</v>
      </c>
      <c r="D12" s="27">
        <f>C12/C49</f>
        <v>8.7202697905573316</v>
      </c>
      <c r="E12" s="27">
        <v>0</v>
      </c>
      <c r="F12" s="27">
        <f>E12/E49</f>
        <v>0</v>
      </c>
      <c r="H12" s="24"/>
      <c r="I12" s="23"/>
    </row>
    <row r="13" spans="1:9" x14ac:dyDescent="0.25">
      <c r="A13" s="19" t="s">
        <v>10</v>
      </c>
      <c r="B13" s="17" t="s">
        <v>26</v>
      </c>
      <c r="C13" s="27">
        <v>0</v>
      </c>
      <c r="D13" s="27">
        <f>C13/C49</f>
        <v>0</v>
      </c>
      <c r="E13" s="27">
        <v>0</v>
      </c>
      <c r="F13" s="27">
        <f>E13/E49</f>
        <v>0</v>
      </c>
      <c r="I13" s="23"/>
    </row>
    <row r="14" spans="1:9" ht="26.25" x14ac:dyDescent="0.25">
      <c r="A14" s="19" t="s">
        <v>11</v>
      </c>
      <c r="B14" s="17" t="s">
        <v>27</v>
      </c>
      <c r="C14" s="27">
        <v>65.77</v>
      </c>
      <c r="D14" s="27">
        <f>C14/C49</f>
        <v>0.11673766418175363</v>
      </c>
      <c r="E14" s="27">
        <v>94.69</v>
      </c>
      <c r="F14" s="27">
        <f>E14/E49</f>
        <v>0.32935652173913044</v>
      </c>
      <c r="I14" s="23"/>
    </row>
    <row r="15" spans="1:9" s="1" customFormat="1" x14ac:dyDescent="0.25">
      <c r="A15" s="20" t="s">
        <v>13</v>
      </c>
      <c r="B15" s="16" t="s">
        <v>28</v>
      </c>
      <c r="C15" s="26">
        <v>1588.55</v>
      </c>
      <c r="D15" s="25">
        <f>C15/C49</f>
        <v>2.8195775647852326</v>
      </c>
      <c r="E15" s="28">
        <v>2243.79</v>
      </c>
      <c r="F15" s="25">
        <f>E15/E49</f>
        <v>7.804486956521739</v>
      </c>
      <c r="H15" s="21"/>
      <c r="I15" s="22"/>
    </row>
    <row r="16" spans="1:9" s="1" customFormat="1" x14ac:dyDescent="0.25">
      <c r="A16" s="20" t="s">
        <v>12</v>
      </c>
      <c r="B16" s="16" t="s">
        <v>29</v>
      </c>
      <c r="C16" s="25">
        <v>384.76</v>
      </c>
      <c r="D16" s="25">
        <f>D17+D18+D19+D20</f>
        <v>0.68290734824281163</v>
      </c>
      <c r="E16" s="25">
        <v>717.9</v>
      </c>
      <c r="F16" s="25">
        <f>F17+F18+F19+F20</f>
        <v>2.4970434782608697</v>
      </c>
      <c r="H16" s="21"/>
      <c r="I16" s="22"/>
    </row>
    <row r="17" spans="1:9" x14ac:dyDescent="0.25">
      <c r="A17" s="19" t="s">
        <v>14</v>
      </c>
      <c r="B17" s="17" t="s">
        <v>30</v>
      </c>
      <c r="C17" s="26">
        <v>349.48</v>
      </c>
      <c r="D17" s="27">
        <f>C17/C49</f>
        <v>0.62030528931487405</v>
      </c>
      <c r="E17" s="28">
        <v>493.63</v>
      </c>
      <c r="F17" s="27">
        <f>E17/E49</f>
        <v>1.7169739130434782</v>
      </c>
      <c r="H17" s="24"/>
      <c r="I17" s="23"/>
    </row>
    <row r="18" spans="1:9" x14ac:dyDescent="0.25">
      <c r="A18" s="19" t="s">
        <v>15</v>
      </c>
      <c r="B18" s="17" t="s">
        <v>31</v>
      </c>
      <c r="C18" s="26">
        <v>35.270000000000003</v>
      </c>
      <c r="D18" s="27">
        <f>C18/C49</f>
        <v>6.2602058927937534E-2</v>
      </c>
      <c r="E18" s="28">
        <v>224.27</v>
      </c>
      <c r="F18" s="27">
        <f>E18/E49</f>
        <v>0.78006956521739135</v>
      </c>
      <c r="H18" s="24"/>
      <c r="I18" s="23"/>
    </row>
    <row r="19" spans="1:9" x14ac:dyDescent="0.25">
      <c r="A19" s="19" t="s">
        <v>16</v>
      </c>
      <c r="B19" s="17" t="s">
        <v>32</v>
      </c>
      <c r="C19" s="27">
        <v>0</v>
      </c>
      <c r="D19" s="27">
        <f>C19/C49</f>
        <v>0</v>
      </c>
      <c r="E19" s="27">
        <v>0</v>
      </c>
      <c r="F19" s="27">
        <f>E19/E49</f>
        <v>0</v>
      </c>
      <c r="I19" s="23"/>
    </row>
    <row r="20" spans="1:9" x14ac:dyDescent="0.25">
      <c r="A20" s="19" t="s">
        <v>17</v>
      </c>
      <c r="B20" s="17" t="s">
        <v>33</v>
      </c>
      <c r="C20" s="27">
        <v>0</v>
      </c>
      <c r="D20" s="27">
        <f>C20/C49</f>
        <v>0</v>
      </c>
      <c r="E20" s="27">
        <v>0</v>
      </c>
      <c r="F20" s="27">
        <f>E20/E49</f>
        <v>0</v>
      </c>
      <c r="I20" s="23"/>
    </row>
    <row r="21" spans="1:9" s="1" customFormat="1" x14ac:dyDescent="0.25">
      <c r="A21" s="20" t="s">
        <v>18</v>
      </c>
      <c r="B21" s="16" t="s">
        <v>34</v>
      </c>
      <c r="C21" s="25">
        <f>C22+C23+C24+C25+C26</f>
        <v>610.6</v>
      </c>
      <c r="D21" s="25">
        <f>D22+D23+D24+D25+D26</f>
        <v>1.0837770678026268</v>
      </c>
      <c r="E21" s="25">
        <f t="shared" ref="E21:F21" si="2">E22+E23+E24+E25+E26</f>
        <v>368.69500000000005</v>
      </c>
      <c r="F21" s="25">
        <f t="shared" si="2"/>
        <v>1.2824173913043477</v>
      </c>
      <c r="H21" s="21"/>
      <c r="I21" s="22"/>
    </row>
    <row r="22" spans="1:9" x14ac:dyDescent="0.25">
      <c r="A22" s="19" t="s">
        <v>19</v>
      </c>
      <c r="B22" s="17" t="s">
        <v>35</v>
      </c>
      <c r="C22" s="28">
        <v>284.63</v>
      </c>
      <c r="D22" s="27">
        <f>C22/C49</f>
        <v>0.5052005679801207</v>
      </c>
      <c r="E22" s="28">
        <v>149.80000000000001</v>
      </c>
      <c r="F22" s="27">
        <f>E22/E49</f>
        <v>0.52104347826086961</v>
      </c>
      <c r="H22" s="24"/>
      <c r="I22" s="23"/>
    </row>
    <row r="23" spans="1:9" x14ac:dyDescent="0.25">
      <c r="A23" s="19" t="s">
        <v>20</v>
      </c>
      <c r="B23" s="17" t="s">
        <v>30</v>
      </c>
      <c r="C23" s="28">
        <v>62.62</v>
      </c>
      <c r="D23" s="27">
        <f>C23/C49</f>
        <v>0.1111466098686546</v>
      </c>
      <c r="E23" s="28">
        <v>32.96</v>
      </c>
      <c r="F23" s="27">
        <f>E23/E49</f>
        <v>0.11464347826086957</v>
      </c>
      <c r="H23" s="24"/>
      <c r="I23" s="23"/>
    </row>
    <row r="24" spans="1:9" x14ac:dyDescent="0.25">
      <c r="A24" s="19" t="s">
        <v>21</v>
      </c>
      <c r="B24" s="17" t="s">
        <v>31</v>
      </c>
      <c r="C24" s="27">
        <v>0</v>
      </c>
      <c r="D24" s="27">
        <f>C24/C49</f>
        <v>0</v>
      </c>
      <c r="E24" s="27">
        <v>0</v>
      </c>
      <c r="F24" s="27">
        <f>E24/E49</f>
        <v>0</v>
      </c>
      <c r="I24" s="23"/>
    </row>
    <row r="25" spans="1:9" ht="23.25" customHeight="1" x14ac:dyDescent="0.25">
      <c r="A25" s="19" t="s">
        <v>22</v>
      </c>
      <c r="B25" s="17" t="s">
        <v>36</v>
      </c>
      <c r="C25" s="27">
        <v>5.5</v>
      </c>
      <c r="D25" s="27">
        <f>C25/C49</f>
        <v>9.7621583244586439E-3</v>
      </c>
      <c r="E25" s="28">
        <v>4.8150000000000004</v>
      </c>
      <c r="F25" s="27">
        <f>E25/E49</f>
        <v>1.6747826086956522E-2</v>
      </c>
      <c r="I25" s="23"/>
    </row>
    <row r="26" spans="1:9" x14ac:dyDescent="0.25">
      <c r="A26" s="19" t="s">
        <v>23</v>
      </c>
      <c r="B26" s="17" t="s">
        <v>37</v>
      </c>
      <c r="C26" s="27">
        <v>257.85000000000002</v>
      </c>
      <c r="D26" s="27">
        <f>C26/C49</f>
        <v>0.457667731629393</v>
      </c>
      <c r="E26" s="27">
        <v>181.12</v>
      </c>
      <c r="F26" s="27">
        <f>E26/E49</f>
        <v>0.62998260869565215</v>
      </c>
      <c r="H26" s="24"/>
      <c r="I26" s="23"/>
    </row>
    <row r="27" spans="1:9" s="1" customFormat="1" x14ac:dyDescent="0.25">
      <c r="A27" s="20" t="s">
        <v>38</v>
      </c>
      <c r="B27" s="16" t="s">
        <v>61</v>
      </c>
      <c r="C27" s="25">
        <f>C28+C29+C30+C31+C32</f>
        <v>1735.57</v>
      </c>
      <c r="D27" s="25">
        <f t="shared" ref="D27:F27" si="3">D28+D29+D30+D31+D32</f>
        <v>3.0805289314873985</v>
      </c>
      <c r="E27" s="25">
        <f t="shared" si="3"/>
        <v>789.04</v>
      </c>
      <c r="F27" s="25">
        <f t="shared" si="3"/>
        <v>2.7444869565217389</v>
      </c>
      <c r="H27" s="21"/>
      <c r="I27" s="22"/>
    </row>
    <row r="28" spans="1:9" x14ac:dyDescent="0.25">
      <c r="A28" s="19" t="s">
        <v>39</v>
      </c>
      <c r="B28" s="17" t="s">
        <v>35</v>
      </c>
      <c r="C28" s="28">
        <v>1316.96</v>
      </c>
      <c r="D28" s="27">
        <f>C28/C49</f>
        <v>2.337522186723465</v>
      </c>
      <c r="E28" s="28">
        <v>589.99</v>
      </c>
      <c r="F28" s="27">
        <f>E28/E49</f>
        <v>2.0521391304347825</v>
      </c>
      <c r="H28" s="24"/>
      <c r="I28" s="23"/>
    </row>
    <row r="29" spans="1:9" x14ac:dyDescent="0.25">
      <c r="A29" s="19" t="s">
        <v>40</v>
      </c>
      <c r="B29" s="17" t="s">
        <v>30</v>
      </c>
      <c r="C29" s="28">
        <v>289.73</v>
      </c>
      <c r="D29" s="27">
        <f>C29/C49</f>
        <v>0.51425275115370972</v>
      </c>
      <c r="E29" s="28">
        <v>129.80000000000001</v>
      </c>
      <c r="F29" s="27">
        <f>E29/E49</f>
        <v>0.45147826086956527</v>
      </c>
      <c r="I29" s="23"/>
    </row>
    <row r="30" spans="1:9" x14ac:dyDescent="0.25">
      <c r="A30" s="19" t="s">
        <v>41</v>
      </c>
      <c r="B30" s="17" t="s">
        <v>31</v>
      </c>
      <c r="C30" s="28">
        <v>7.57</v>
      </c>
      <c r="D30" s="27">
        <f>C30/C49</f>
        <v>1.3436279730209444E-2</v>
      </c>
      <c r="E30" s="28">
        <v>4.07</v>
      </c>
      <c r="F30" s="27">
        <f>E30/E49</f>
        <v>1.4156521739130436E-2</v>
      </c>
      <c r="I30" s="23"/>
    </row>
    <row r="31" spans="1:9" ht="24.75" customHeight="1" x14ac:dyDescent="0.25">
      <c r="A31" s="19" t="s">
        <v>42</v>
      </c>
      <c r="B31" s="17" t="s">
        <v>36</v>
      </c>
      <c r="C31" s="27">
        <v>4.24</v>
      </c>
      <c r="D31" s="27">
        <f>C31/C49</f>
        <v>7.5257365992190284E-3</v>
      </c>
      <c r="E31" s="28">
        <v>2.2799999999999998</v>
      </c>
      <c r="F31" s="27">
        <f>E31/E49</f>
        <v>7.930434782608695E-3</v>
      </c>
      <c r="I31" s="23"/>
    </row>
    <row r="32" spans="1:9" x14ac:dyDescent="0.25">
      <c r="A32" s="19" t="s">
        <v>43</v>
      </c>
      <c r="B32" s="17" t="s">
        <v>37</v>
      </c>
      <c r="C32" s="27">
        <v>117.07</v>
      </c>
      <c r="D32" s="27">
        <f>C32/C49</f>
        <v>0.20779197728079518</v>
      </c>
      <c r="E32" s="27">
        <v>62.9</v>
      </c>
      <c r="F32" s="27">
        <f>E32/E49</f>
        <v>0.21878260869565216</v>
      </c>
      <c r="I32" s="23"/>
    </row>
    <row r="33" spans="1:9" s="1" customFormat="1" x14ac:dyDescent="0.25">
      <c r="A33" s="20" t="s">
        <v>44</v>
      </c>
      <c r="B33" s="16" t="s">
        <v>62</v>
      </c>
      <c r="C33" s="25">
        <f>C34+C35+C36+C37</f>
        <v>878.36</v>
      </c>
      <c r="D33" s="25">
        <f t="shared" ref="D33:F33" si="4">D34+D35+D36+D37</f>
        <v>1.5590344337948174</v>
      </c>
      <c r="E33" s="25">
        <f t="shared" si="4"/>
        <v>324.25</v>
      </c>
      <c r="F33" s="25">
        <f t="shared" si="4"/>
        <v>1.1278260869565218</v>
      </c>
      <c r="H33" s="21"/>
      <c r="I33" s="22"/>
    </row>
    <row r="34" spans="1:9" x14ac:dyDescent="0.25">
      <c r="A34" s="19" t="s">
        <v>45</v>
      </c>
      <c r="B34" s="17" t="s">
        <v>35</v>
      </c>
      <c r="C34" s="28">
        <v>685.36</v>
      </c>
      <c r="D34" s="27">
        <f>C34/C49</f>
        <v>1.2164714235001777</v>
      </c>
      <c r="E34" s="28">
        <v>247.18</v>
      </c>
      <c r="F34" s="27">
        <f>E34/E49</f>
        <v>0.85975652173913042</v>
      </c>
      <c r="H34" s="24"/>
      <c r="I34" s="23"/>
    </row>
    <row r="35" spans="1:9" x14ac:dyDescent="0.25">
      <c r="A35" s="19" t="s">
        <v>46</v>
      </c>
      <c r="B35" s="17" t="s">
        <v>30</v>
      </c>
      <c r="C35" s="28">
        <v>150.78</v>
      </c>
      <c r="D35" s="27">
        <f>C35/C49</f>
        <v>0.26762513312034081</v>
      </c>
      <c r="E35" s="28">
        <v>54.38</v>
      </c>
      <c r="F35" s="27">
        <f>E35/E49</f>
        <v>0.18914782608695654</v>
      </c>
      <c r="H35" s="24"/>
      <c r="I35" s="23"/>
    </row>
    <row r="36" spans="1:9" x14ac:dyDescent="0.25">
      <c r="A36" s="19" t="s">
        <v>47</v>
      </c>
      <c r="B36" s="17" t="s">
        <v>31</v>
      </c>
      <c r="C36" s="27">
        <v>0</v>
      </c>
      <c r="D36" s="27">
        <f>C36/C49</f>
        <v>0</v>
      </c>
      <c r="E36" s="27">
        <v>0</v>
      </c>
      <c r="F36" s="27">
        <f>E36/E49</f>
        <v>0</v>
      </c>
      <c r="I36" s="23"/>
    </row>
    <row r="37" spans="1:9" x14ac:dyDescent="0.25">
      <c r="A37" s="19" t="s">
        <v>48</v>
      </c>
      <c r="B37" s="17" t="s">
        <v>37</v>
      </c>
      <c r="C37" s="27">
        <v>42.22</v>
      </c>
      <c r="D37" s="27">
        <f>C37/C49</f>
        <v>7.4937877174298895E-2</v>
      </c>
      <c r="E37" s="27">
        <v>22.69</v>
      </c>
      <c r="F37" s="27">
        <f>E37/E49</f>
        <v>7.8921739130434793E-2</v>
      </c>
      <c r="H37" s="24"/>
      <c r="I37" s="23"/>
    </row>
    <row r="38" spans="1:9" s="1" customFormat="1" x14ac:dyDescent="0.25">
      <c r="A38" s="20" t="s">
        <v>49</v>
      </c>
      <c r="B38" s="16" t="s">
        <v>63</v>
      </c>
      <c r="C38" s="25">
        <v>11.43</v>
      </c>
      <c r="D38" s="25">
        <f>C38/C49</f>
        <v>2.0287539936102238E-2</v>
      </c>
      <c r="E38" s="25">
        <v>6.14</v>
      </c>
      <c r="F38" s="25">
        <f>E38/E49</f>
        <v>2.1356521739130434E-2</v>
      </c>
      <c r="I38" s="22"/>
    </row>
    <row r="39" spans="1:9" s="1" customFormat="1" x14ac:dyDescent="0.25">
      <c r="A39" s="20" t="s">
        <v>50</v>
      </c>
      <c r="B39" s="16" t="s">
        <v>64</v>
      </c>
      <c r="C39" s="25">
        <v>0</v>
      </c>
      <c r="D39" s="25">
        <f>C39/C49</f>
        <v>0</v>
      </c>
      <c r="E39" s="25">
        <v>0</v>
      </c>
      <c r="F39" s="25">
        <f>E39/E49</f>
        <v>0</v>
      </c>
      <c r="I39" s="22"/>
    </row>
    <row r="40" spans="1:9" s="1" customFormat="1" x14ac:dyDescent="0.25">
      <c r="A40" s="20" t="s">
        <v>51</v>
      </c>
      <c r="B40" s="16" t="s">
        <v>65</v>
      </c>
      <c r="C40" s="25">
        <v>10365.84</v>
      </c>
      <c r="D40" s="25">
        <f>D9+D27+D33+D38+D39</f>
        <v>18.398722044728437</v>
      </c>
      <c r="E40" s="25">
        <v>5283.7</v>
      </c>
      <c r="F40" s="25">
        <f t="shared" ref="F40" si="5">F9+F27+F33+F38+F39</f>
        <v>18.378104347826085</v>
      </c>
      <c r="I40" s="22"/>
    </row>
    <row r="41" spans="1:9" s="1" customFormat="1" x14ac:dyDescent="0.25">
      <c r="A41" s="20" t="s">
        <v>52</v>
      </c>
      <c r="B41" s="16" t="s">
        <v>66</v>
      </c>
      <c r="C41" s="25">
        <f>C42+C43+C44+C45+C46</f>
        <v>244.64</v>
      </c>
      <c r="D41" s="25">
        <f t="shared" ref="D41:F41" si="6">D42+D43+D44+D45+D46</f>
        <v>0.43422080227192045</v>
      </c>
      <c r="E41" s="25">
        <v>124.7</v>
      </c>
      <c r="F41" s="25">
        <f t="shared" si="6"/>
        <v>0</v>
      </c>
      <c r="I41" s="22"/>
    </row>
    <row r="42" spans="1:9" x14ac:dyDescent="0.25">
      <c r="A42" s="19" t="s">
        <v>53</v>
      </c>
      <c r="B42" s="17" t="s">
        <v>67</v>
      </c>
      <c r="C42" s="27">
        <v>37.32</v>
      </c>
      <c r="D42" s="27">
        <f>C42/C49</f>
        <v>6.6240681576144836E-2</v>
      </c>
      <c r="E42" s="27">
        <v>19.02</v>
      </c>
      <c r="F42" s="27">
        <v>0</v>
      </c>
      <c r="I42" s="23"/>
    </row>
    <row r="43" spans="1:9" x14ac:dyDescent="0.25">
      <c r="A43" s="19" t="s">
        <v>54</v>
      </c>
      <c r="B43" s="17" t="s">
        <v>68</v>
      </c>
      <c r="C43" s="27">
        <v>0</v>
      </c>
      <c r="D43" s="27">
        <v>0</v>
      </c>
      <c r="E43" s="27">
        <v>0</v>
      </c>
      <c r="F43" s="27">
        <v>0</v>
      </c>
      <c r="I43" s="23"/>
    </row>
    <row r="44" spans="1:9" x14ac:dyDescent="0.25">
      <c r="A44" s="19" t="s">
        <v>55</v>
      </c>
      <c r="B44" s="17" t="s">
        <v>69</v>
      </c>
      <c r="C44" s="27">
        <v>0</v>
      </c>
      <c r="D44" s="27">
        <v>0</v>
      </c>
      <c r="E44" s="27">
        <v>0</v>
      </c>
      <c r="F44" s="27">
        <v>0</v>
      </c>
      <c r="I44" s="23"/>
    </row>
    <row r="45" spans="1:9" x14ac:dyDescent="0.25">
      <c r="A45" s="19" t="s">
        <v>56</v>
      </c>
      <c r="B45" s="17" t="s">
        <v>70</v>
      </c>
      <c r="C45" s="27">
        <v>0</v>
      </c>
      <c r="D45" s="27">
        <v>0</v>
      </c>
      <c r="E45" s="27">
        <v>0</v>
      </c>
      <c r="F45" s="27">
        <v>0</v>
      </c>
      <c r="I45" s="23"/>
    </row>
    <row r="46" spans="1:9" x14ac:dyDescent="0.25">
      <c r="A46" s="19" t="s">
        <v>57</v>
      </c>
      <c r="B46" s="17" t="s">
        <v>71</v>
      </c>
      <c r="C46" s="27">
        <v>207.32</v>
      </c>
      <c r="D46" s="27">
        <f>C46/C49</f>
        <v>0.36798012069577563</v>
      </c>
      <c r="E46" s="27">
        <v>105.67</v>
      </c>
      <c r="F46" s="27">
        <v>0</v>
      </c>
      <c r="I46" s="23"/>
    </row>
    <row r="47" spans="1:9" s="1" customFormat="1" ht="24.75" customHeight="1" x14ac:dyDescent="0.25">
      <c r="A47" s="20" t="s">
        <v>58</v>
      </c>
      <c r="B47" s="16" t="s">
        <v>72</v>
      </c>
      <c r="C47" s="34">
        <f>C40+C41</f>
        <v>10610.48</v>
      </c>
      <c r="D47" s="34"/>
      <c r="E47" s="34">
        <f>E40+E41</f>
        <v>5408.4</v>
      </c>
      <c r="F47" s="34"/>
      <c r="I47" s="22"/>
    </row>
    <row r="48" spans="1:9" s="1" customFormat="1" ht="26.25" x14ac:dyDescent="0.25">
      <c r="A48" s="20" t="s">
        <v>59</v>
      </c>
      <c r="B48" s="16" t="s">
        <v>74</v>
      </c>
      <c r="C48" s="34">
        <f>C47/C49</f>
        <v>18.832942847000353</v>
      </c>
      <c r="D48" s="34"/>
      <c r="E48" s="35">
        <f>E47/E49</f>
        <v>18.811826086956522</v>
      </c>
      <c r="F48" s="35"/>
      <c r="I48" s="22"/>
    </row>
    <row r="49" spans="1:9" s="1" customFormat="1" x14ac:dyDescent="0.25">
      <c r="A49" s="20" t="s">
        <v>60</v>
      </c>
      <c r="B49" s="16" t="s">
        <v>75</v>
      </c>
      <c r="C49" s="34">
        <v>563.4</v>
      </c>
      <c r="D49" s="34"/>
      <c r="E49" s="35">
        <v>287.5</v>
      </c>
      <c r="F49" s="35"/>
      <c r="I49" s="22"/>
    </row>
    <row r="50" spans="1:9" ht="9" customHeight="1" x14ac:dyDescent="0.25">
      <c r="B50" s="6"/>
    </row>
    <row r="51" spans="1:9" x14ac:dyDescent="0.25">
      <c r="B51" s="12" t="s">
        <v>83</v>
      </c>
      <c r="C51" s="13" t="s">
        <v>81</v>
      </c>
      <c r="D51" s="13"/>
      <c r="E51" s="31" t="s">
        <v>79</v>
      </c>
      <c r="F51" s="31"/>
    </row>
    <row r="52" spans="1:9" x14ac:dyDescent="0.25">
      <c r="B52" s="15" t="s">
        <v>82</v>
      </c>
      <c r="C52" s="14" t="s">
        <v>80</v>
      </c>
      <c r="E52" s="32" t="s">
        <v>78</v>
      </c>
      <c r="F52" s="32"/>
    </row>
    <row r="53" spans="1:9" x14ac:dyDescent="0.25">
      <c r="B53" s="6"/>
    </row>
  </sheetData>
  <mergeCells count="15">
    <mergeCell ref="H7:I7"/>
    <mergeCell ref="E51:F51"/>
    <mergeCell ref="E52:F52"/>
    <mergeCell ref="E1:F1"/>
    <mergeCell ref="C49:D49"/>
    <mergeCell ref="E49:F49"/>
    <mergeCell ref="C48:D48"/>
    <mergeCell ref="E48:F48"/>
    <mergeCell ref="C47:D47"/>
    <mergeCell ref="E47:F47"/>
    <mergeCell ref="A3:F4"/>
    <mergeCell ref="C6:D6"/>
    <mergeCell ref="E6:F6"/>
    <mergeCell ref="A6:A7"/>
    <mergeCell ref="B6:B7"/>
  </mergeCells>
  <printOptions horizontalCentered="1" verticalCentered="1"/>
  <pageMargins left="0.78740157480314965" right="0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Orlynska</cp:lastModifiedBy>
  <cp:lastPrinted>2019-02-01T14:21:30Z</cp:lastPrinted>
  <dcterms:created xsi:type="dcterms:W3CDTF">2017-10-24T06:55:11Z</dcterms:created>
  <dcterms:modified xsi:type="dcterms:W3CDTF">2021-02-12T14:38:40Z</dcterms:modified>
</cp:coreProperties>
</file>